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OneDrive\Báo Giá Tổng Hợp Lâm Sang\0-Báo giá 2021 - 2022-2023\"/>
    </mc:Choice>
  </mc:AlternateContent>
  <bookViews>
    <workbookView xWindow="0" yWindow="0" windowWidth="28800" windowHeight="11535"/>
  </bookViews>
  <sheets>
    <sheet name="Báo Giá Xe Thùng  1t-20t  (3)" sheetId="1" r:id="rId1"/>
  </sheets>
  <definedNames>
    <definedName name="_xlnm.Print_Area" localSheetId="0">'Báo Giá Xe Thùng  1t-20t  (3)'!$A$1:$T$52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I9" i="1" s="1"/>
  <c r="P9" i="1" l="1"/>
  <c r="L9" i="1"/>
  <c r="H9" i="1"/>
  <c r="S9" i="1"/>
  <c r="O9" i="1"/>
  <c r="K9" i="1"/>
  <c r="R9" i="1"/>
  <c r="N9" i="1"/>
  <c r="J9" i="1"/>
  <c r="Q9" i="1"/>
  <c r="M9" i="1"/>
  <c r="S15" i="1"/>
  <c r="R15" i="1"/>
  <c r="Q15" i="1"/>
  <c r="P15" i="1"/>
  <c r="O15" i="1"/>
  <c r="N15" i="1"/>
  <c r="M15" i="1"/>
  <c r="L15" i="1"/>
  <c r="K15" i="1"/>
  <c r="J15" i="1"/>
  <c r="I15" i="1"/>
  <c r="H15" i="1"/>
  <c r="S14" i="1"/>
  <c r="R14" i="1"/>
  <c r="Q14" i="1"/>
  <c r="P14" i="1"/>
  <c r="O14" i="1"/>
  <c r="N14" i="1"/>
  <c r="M14" i="1"/>
  <c r="L14" i="1"/>
  <c r="K14" i="1"/>
  <c r="J14" i="1"/>
  <c r="I14" i="1"/>
  <c r="H14" i="1"/>
  <c r="S13" i="1"/>
  <c r="R13" i="1"/>
  <c r="Q13" i="1"/>
  <c r="P13" i="1"/>
  <c r="O13" i="1"/>
  <c r="N13" i="1"/>
  <c r="M13" i="1"/>
  <c r="L13" i="1"/>
  <c r="K13" i="1"/>
  <c r="J13" i="1"/>
  <c r="I13" i="1"/>
  <c r="H13" i="1"/>
  <c r="S12" i="1"/>
  <c r="R12" i="1"/>
  <c r="Q12" i="1"/>
  <c r="P12" i="1"/>
  <c r="O12" i="1"/>
  <c r="N12" i="1"/>
  <c r="M12" i="1"/>
  <c r="L12" i="1"/>
  <c r="K12" i="1"/>
  <c r="J12" i="1"/>
  <c r="I12" i="1"/>
  <c r="H12" i="1"/>
  <c r="G11" i="1"/>
  <c r="R11" i="1" s="1"/>
  <c r="G10" i="1"/>
  <c r="S10" i="1" s="1"/>
  <c r="I10" i="1" l="1"/>
  <c r="M10" i="1"/>
  <c r="Q10" i="1"/>
  <c r="L10" i="1"/>
  <c r="H10" i="1"/>
  <c r="P10" i="1"/>
  <c r="K11" i="1"/>
  <c r="O11" i="1"/>
  <c r="S11" i="1"/>
  <c r="H11" i="1"/>
  <c r="L11" i="1"/>
  <c r="P11" i="1"/>
  <c r="J10" i="1"/>
  <c r="N10" i="1"/>
  <c r="R10" i="1"/>
  <c r="I11" i="1"/>
  <c r="M11" i="1"/>
  <c r="Q11" i="1"/>
  <c r="K10" i="1"/>
  <c r="O10" i="1"/>
  <c r="J11" i="1"/>
  <c r="N11" i="1"/>
</calcChain>
</file>

<file path=xl/comments1.xml><?xml version="1.0" encoding="utf-8"?>
<comments xmlns="http://schemas.openxmlformats.org/spreadsheetml/2006/main">
  <authors>
    <author>DELL</author>
    <author>admin</author>
  </authors>
  <commentList>
    <comment ref="K8" authorId="0" shapeId="0">
      <text>
        <r>
          <rPr>
            <b/>
            <sz val="9"/>
            <color indexed="81"/>
            <rFont val="Tahoma"/>
            <family val="2"/>
          </rPr>
          <t>Xe 6m hạ tải lưu thông vào nội thành HCM ban ngày tải trọng 1-&gt; 1800kg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5" authorId="1" shapeId="0">
      <text>
        <r>
          <rPr>
            <b/>
            <sz val="16"/>
            <color indexed="81"/>
            <rFont val="Tahoma"/>
            <family val="2"/>
          </rPr>
          <t>TÍNH THỜI GIAN CHỜ 
+  Điểm lấy hàng : Thời gian có mặt -&gt; Thời gian lấy xong : trừ ra thời gian đã thỏa thuận đợi theo quy định còn lại là thời gian chờ .
+ Điểm lấy hàng : Thời gian có mặt -&gt; Thời gian lấy xong : trừ ra thời gian đã thỏa thuận đợi theo quy định còn lại là thời gian chờ .</t>
        </r>
      </text>
    </comment>
  </commentList>
</comments>
</file>

<file path=xl/sharedStrings.xml><?xml version="1.0" encoding="utf-8"?>
<sst xmlns="http://schemas.openxmlformats.org/spreadsheetml/2006/main" count="61" uniqueCount="61">
  <si>
    <t>CÔNG TY TNHH THƯƠNG MẠI DỊCH VỤ  VẬN TẢI LÂM SANG</t>
  </si>
  <si>
    <t>ĐC: F1/57D Ấp 6,Xã Vĩnh Lộc A,Huyện Bình Chánh,Thành Phố Hồ Chí Minh</t>
  </si>
  <si>
    <r>
      <t>MST: 0314674433   hotline.</t>
    </r>
    <r>
      <rPr>
        <b/>
        <sz val="12"/>
        <color rgb="FFFF0000"/>
        <rFont val="Times New Roman"/>
        <family val="1"/>
      </rPr>
      <t>0822.749.749</t>
    </r>
    <r>
      <rPr>
        <sz val="12"/>
        <color rgb="FFFF0000"/>
        <rFont val="Times New Roman"/>
        <family val="1"/>
      </rPr>
      <t xml:space="preserve">  hoặc </t>
    </r>
    <r>
      <rPr>
        <b/>
        <sz val="12"/>
        <color rgb="FFFF0000"/>
        <rFont val="Times New Roman"/>
        <family val="1"/>
      </rPr>
      <t>098.2222.477</t>
    </r>
    <r>
      <rPr>
        <sz val="12"/>
        <color rgb="FFFF0000"/>
        <rFont val="Times New Roman"/>
        <family val="1"/>
      </rPr>
      <t>.mail.vantailamsang@gmail.com</t>
    </r>
  </si>
  <si>
    <t>website: www.vantailamsang.vn</t>
  </si>
  <si>
    <t>BẢNG BÁO GIÁ</t>
  </si>
  <si>
    <t xml:space="preserve">GIÁ VẬN CHUYỂN VÀ TRỌNG TẢI </t>
  </si>
  <si>
    <t>TT</t>
  </si>
  <si>
    <t xml:space="preserve">Địa Chỉ  Lấy Hàng </t>
  </si>
  <si>
    <t xml:space="preserve">Khoảng Cách </t>
  </si>
  <si>
    <t xml:space="preserve">Địa Chỉ Giao Hàng </t>
  </si>
  <si>
    <t xml:space="preserve">Khu Vực </t>
  </si>
  <si>
    <t>Xe =&gt; 1.000kg  Thùng dài (3,2m) X (Rộng 1m65) X ( cao 1m7)=8,97 Khối</t>
  </si>
  <si>
    <t xml:space="preserve"> Xe =&gt; 1.400kg Thùng dài (3,2m) X (Rộng 1m65) X ( cao 1m7)=8,97 Khối</t>
  </si>
  <si>
    <t>Xe =&gt; 2.000kg   Thùng dài (4,3m) X  (Rộng 1m77)x ( cao 1m89) =14,3 Khối</t>
  </si>
  <si>
    <t>Xe =&gt; 2.250kg  Thùng dài (4,3m) X  (Rộng 1m77)x ( cao 1m89) =14,3 Khối</t>
  </si>
  <si>
    <t>Xe =&gt;  1.800kg  Thùng dài (6,05m) X  (Rộng 1m95  )x ( cao 1m98  ) = 23  Khối</t>
  </si>
  <si>
    <t>Xe =&gt; 3.500kg Thùng dài (6m3) X  (Rộng 2m )x ( cao 2m  ) = 25  Khối</t>
  </si>
  <si>
    <t>Xe =&gt; 5.000kg  Thùng dài (6m1) x(ngang 2m2)x( cao 2m2)=28,182 Khối</t>
  </si>
  <si>
    <t>Xe =&gt; 6.500kg Thùng dài (6m5) x(ngang 2m33)x( cao 2m2)=30 Khối</t>
  </si>
  <si>
    <t>Xe =&gt; 8000kg Thùng dài (6m9) x(Rộng  2m2)x( cao 2m2)=32,396  Khối</t>
  </si>
  <si>
    <t>Xe =&gt; 9500kg Thùng dài (7m4) x(Rộng  2m2)x( cao 2m2)=35,396  Khối</t>
  </si>
  <si>
    <t>Xe =&gt; 8.500kg  Thùng dài (9m5)x (Rộng 2m35)x( cao 2m2)=50 Khối</t>
  </si>
  <si>
    <t>Xe =&gt; 15.000kg Thùng dài (9m6)x (Rộng 2m35)x( cao 2m2)= 50  Khối</t>
  </si>
  <si>
    <t>Xe =&gt; 18.000kg Thùng dài (9m7)x (Rộng 2m35)x( cao 2m2)= 51  Khối</t>
  </si>
  <si>
    <t xml:space="preserve">Ghi Chú </t>
  </si>
  <si>
    <r>
      <rPr>
        <b/>
        <sz val="12"/>
        <color theme="1"/>
        <rFont val="Calibri"/>
        <family val="2"/>
        <scheme val="minor"/>
      </rPr>
      <t>Lưu Ý :</t>
    </r>
    <r>
      <rPr>
        <sz val="12"/>
        <color theme="1"/>
        <rFont val="Calibri"/>
        <family val="2"/>
        <scheme val="minor"/>
      </rPr>
      <t xml:space="preserve">  Nếu Các Xe Vào Trung Tâm Nội Thành HCM Vào Ban Ngày Chỉ Có Xe Dưới  &gt; 2,5 Tấn Trở Lại{ Thời Gian Được Lưu Thông 9h Sáng -&gt; 16h Chiều, Ban Đêm 20h Tối -&gt; 6h Sáng Hôm Sau }  .Tấ Cả Các Xe Có Trọng tải Lớn Hơn 2,5 Tấn Chỉ Được Phép vào Từ Khung Giờ Từ 22h -&gt; 6h Sáng Hôm Sau </t>
    </r>
  </si>
  <si>
    <t xml:space="preserve">* Lấy hàng  và giao hàng theo thỏa thuận </t>
  </si>
  <si>
    <t>*Hàng chiều về tính 50% giá cước chiều đi.</t>
  </si>
  <si>
    <t>*  Bao gồm chi phí vé cầu đường</t>
  </si>
  <si>
    <t>* Nếu tăng giảm sẽ báo khách trước 15 ngày</t>
  </si>
  <si>
    <t>* Đơn giá trên chưa bao gồm thuế GTGT.</t>
  </si>
  <si>
    <t>* Phía công ty thuê vận chuyển chịu cung cấp đủ hóa đơn, chứng từ hợp pháp của hàng hóa vận chuyển.</t>
  </si>
  <si>
    <t xml:space="preserve">* Nếu giá dầu tăng ,giảm 10% thì giá vận chuyển tăng giảm 5% </t>
  </si>
  <si>
    <t>*Đơn gía chưa bao gồm phí đồng kiểm và bốc xếp</t>
  </si>
  <si>
    <t xml:space="preserve">*Đơn gía chỉ áp dụng giao hàng tại một điểm. Nếu phát sinh nhiều điểm giao hàng thì cước phí sẽ được tính đến điểm xa nhất, </t>
  </si>
  <si>
    <t>* Đơn giá không bao gồm chi phí phát sinh tại các điểm giao hàng có bảng cấm xe tải hoặc cấm dừng cấm đậu</t>
  </si>
  <si>
    <t>Hủy chuyến:</t>
  </si>
  <si>
    <t>* Khi xe chưa di chuyển thì không tính phí.</t>
  </si>
  <si>
    <t xml:space="preserve">* Nếu kho khách hàng gặp vấn đề 7 giờ sáng ngày hôm trước lấy hàng xong không giao được trong ngày  hôm đó  tới sáng hôm sau mới giao hàng được thì tính phí neo xe : 50% /giá cước </t>
  </si>
  <si>
    <t xml:space="preserve">* Ghép Điểm </t>
  </si>
  <si>
    <t>* Yêu cầu đặc xe trước 20h hàng ngày</t>
  </si>
  <si>
    <t>* Chúng tôi hy vọng báo giá này sẽ đáp ứng được yêu cầu của Quý Công ty.</t>
  </si>
  <si>
    <r>
      <t xml:space="preserve">* Mọi chi tiết cần trao đổi thêm về Báo giá, Vui lòng liên hệ </t>
    </r>
    <r>
      <rPr>
        <b/>
        <sz val="12"/>
        <rFont val="Times New Roman"/>
        <family val="1"/>
      </rPr>
      <t>098.2222.477 - 090.777.2137 . truy cập: www.vantailamsang.vn</t>
    </r>
  </si>
  <si>
    <t>Rất mong sự hợp tác từ quý Công ty.</t>
  </si>
  <si>
    <t xml:space="preserve">PHỤ LỤC HỢP ĐỒNG THAM KHẢO CÓ THỂ ĐIỀU CHỈNH THEO THỎA THUẬN HOẶC MỤC NÀO KHÔNG CÓ TRONG NHU CẦU CÓ THỂ XÓA BỎ CHO PHÙ HỢP </t>
  </si>
  <si>
    <t>► Xe 100kg  -&gt; 1 tấn thùng dài 3m ngang 1m6 cao 1m65 ( Thời gian đợi Lên Hàng Hoặc hạ hàng là 60 phút , vượt mức thì phát sinh phí chờ là 100,000đ/1 giờ . Tài xế hỗ trợ sắp xếp, đẩy hàng ra cửa xe 100.000vnđ/chuyến. Bốc xếp trọn gói  thỏa thuận theo đơn hàng  bán kính quy định di chuyển từ xe vào kho 10 mét )</t>
  </si>
  <si>
    <t>► Xe 1 -&gt; 2 tấn  thùng dài 4m3 cao 1m89 rộng 1m78 (  Thời gian đợi Lên Hàng Hoặc hạ hàng là 60 phút , vượt mức thì phát sinh phí chờ là 150,000đ/1 giờ . Tài xế hỗ trợ sắp xếp, đẩy hàng ra cửa xe 1 50.000vnđ/chuyến. Bốc xếp trọn gói  thỏa thuận theo đơn hàng  bán kính quy định di chuyển từ xe vào kho 10 mét )</t>
  </si>
  <si>
    <t>►  Xe 1  -&gt; 2 tấn thùng  6m cao 1m98 rộng 1m98 ( Thời gian đợi Lên Hàng Hoặc hạ hàng là 90 phút , vượt mức thì phát sinh phí chờ là 170,000đ/1 giờ . Tài xế hỗ trợ sắp xếp, đẩy hàng ra cửa xe 200.000vnđ/chuyến. Bốc xếp trọn gói  thỏa thuận theo đơn hàng  bán kính quy định di chuyển từ xe vào kho 10 mét )</t>
  </si>
  <si>
    <t>► Xe2,4 - &gt; 5 tấn thùng dài 6m1 rộng 2m1 cao 2m2  (  Thời gian đợi Lên Hàng Hoặc hạ hàng là 100 phút , vượt mức thì phát sinh phí chờ là 200,000đ/1 giờ . Tài xế hỗ trợ sắp xếp, đẩy hàng ra cửa xe 3000.000vnđ/chuyến. Bốc xếp trọn gói  thỏa thuận theo đơn hàng  bán kính quy định di chuyển từ xe vào kho 10 mét  )</t>
  </si>
  <si>
    <t>► Xe 5 -&gt; 8 tấn thùng dài  7m4  rộng 2m2 cao 2m2   (  Thời gian đợi Lên Hàng Hoặc hạ hàng là 180 phút , vượt mức thì phát sinh phí chờ là 300,000đ/1 giờ . Tài xế hỗ trợ sắp xếp, đẩy hàng ra cửa xe 400.000vnđ/chuyến. Bốc xếp trọn gói  thỏa thuận theo đơn hàng  bán kính quy định di chuyển từ xe vào kho 10 mét )</t>
  </si>
  <si>
    <t>► Xe 7 -&gt; 10 tấn 9m4 rộng 2m36 cao 2m3  (  Thời gian đợi Lên Hàng Hoặc hạ hàng là 200 phút , vượt mức thì phát sinh phí chờ là 350,000đ/1 giờ . Tài xế hỗ trợ sắp xếp, đẩy hàng ra cửa xe 500.000vnđ/chuyến. Bốc xếp trọn gói  thỏa thuận theo đơn hàng  bán kính quy định di chuyển từ xe vào kho 10 mét )</t>
  </si>
  <si>
    <t>► Xe 10 -&gt; 15 tấn 9m4 rộng 2m36 cao 2m3  (  Thời gian đợi Lên Hàng Hoặc hạ hàng là 220 phút , vượt mức thì phát sinh phí chờ là 400,000đ/1 giờ . Tài xế hỗ trợ sắp xếp, đẩy hàng ra cửa xe 600.000vnđ/chuyến. Bốc xếp trọn gói  thỏa thuận theo đơn hàng  bán kính quy định di chuyển từ xe vào kho 10 mét )</t>
  </si>
  <si>
    <t xml:space="preserve">* Đơn giá áp dụng cho giá dầu từ 18.000 vnđ đến 25.000.vnđ </t>
  </si>
  <si>
    <t>*Hủy chuyến áp dụng cho khu vực nội thành HCM :  khi xe đã đến kho tính 200,000 Vnd /xe1 - 2 tấn .300,000 Vnd/xe2,5 -  5 tấn chuyến hủy.500,000 Vnd/xe từ 6 - 9 tấn</t>
  </si>
  <si>
    <t xml:space="preserve">*Hủy chuyến áp dụng cho khu vực  ngoài thành HCM đơn giá hủy xe áp dụng phí bằng 50% so với giá cước đã báo </t>
  </si>
  <si>
    <t xml:space="preserve">* Điểm giao hàng cùng tuyến đường hoặc chênh lệch 1-5 km: xe 1 tấn + 100,000vnđ xe 2 tấn 150.000vnđ  .Xe 6m 1,8 Tấn đơn giá 200.000vnđ. Xe 3 tấn -&gt; 8 tấn 300k/1 điểm . Xe 8 -&gt; 15 Tấn 500k/1 điểm </t>
  </si>
  <si>
    <t xml:space="preserve">* Điểm giao hàng cùng tuyến đường hoặc chênh lệch 5 - 10 km: xe 1 tấn + 200,000vnđ xe 2 tấn 250.000vnđ  .Xe 6m 1,8 Tấn đơn giá 300.000vnđ , Xe 3 tấn -&gt; 8 tấn 500k/1 điểm . Xe 8 -&gt; 15 Tấn 800k/1 điểm </t>
  </si>
  <si>
    <t>► Xe 10 -&gt; 15 tấn 9m4 rộng 2m36 cao 2m3  (  Thời gian đợi Lên Hàng Hoặc hạ hàng là 320 phút , vượt mức thì phát sinh phí chờ là 400,000đ/1 giờ . Tài xế hỗ trợ sắp xếp, đẩy hàng ra cửa xe 1600.000vnđ/chuyến. Bốc xếp trọn gói  thỏa thuận theo đơn hàng  bán kính quy định di chuyển từ xe vào kho 10 mét )</t>
  </si>
  <si>
    <t xml:space="preserve">* Thời gian đợi lấy hàng thỏa thuận theo đơn giá dưới phụ lục </t>
  </si>
  <si>
    <t>Xe Van Bán Tải =&gt; 800kg  chạy giờ cao điểm  Thùng dài (2m) X (Rộng 1m4) X ( cao 1m4)=4 Khối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</si>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</sst>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\ [$KM-181A]_-;\-* #,##0\ [$KM-181A]_-;_-* &quot;-&quot;??\ [$KM-181A]_-;_-@_-"/>
    <numFmt numFmtId="165" formatCode="_-* #,##0\ [$₫-42A]_-;\-* #,##0\ [$₫-42A]_-;_-* &quot;-&quot;??\ [$₫-42A]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Times New Roman"/>
      <family val="1"/>
    </font>
    <font>
      <sz val="12"/>
      <color theme="1"/>
      <name val="Calibri"/>
      <family val="2"/>
    </font>
    <font>
      <sz val="12"/>
      <color theme="1"/>
      <name val="Times New Roman"/>
      <family val="2"/>
    </font>
    <font>
      <b/>
      <sz val="12"/>
      <color rgb="FFFF0000"/>
      <name val="Times New Roman"/>
      <family val="1"/>
    </font>
    <font>
      <b/>
      <sz val="12"/>
      <color theme="1"/>
      <name val="Calibri"/>
      <family val="2"/>
      <scheme val="minor"/>
    </font>
    <font>
      <sz val="12"/>
      <name val="Times New Roman"/>
      <family val="1"/>
      <charset val="163"/>
    </font>
    <font>
      <sz val="12"/>
      <name val="Calibri"/>
      <family val="2"/>
      <scheme val="minor"/>
    </font>
    <font>
      <b/>
      <sz val="12"/>
      <name val="Times New Roman"/>
      <family val="1"/>
    </font>
    <font>
      <b/>
      <sz val="12"/>
      <color rgb="FF000000"/>
      <name val="Arial"/>
      <family val="2"/>
    </font>
    <font>
      <b/>
      <sz val="12"/>
      <color rgb="FF0070C0"/>
      <name val="Arial"/>
      <family val="2"/>
    </font>
    <font>
      <sz val="12"/>
      <color rgb="FFFF0000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6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6">
    <xf numFmtId="0" fontId="0" fillId="0" borderId="0" xfId="0"/>
    <xf numFmtId="0" fontId="2" fillId="0" borderId="0" xfId="0" applyFont="1"/>
    <xf numFmtId="0" fontId="3" fillId="2" borderId="0" xfId="0" applyFont="1" applyFill="1" applyBorder="1" applyAlignment="1">
      <alignment horizontal="left" vertical="center" indent="10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/>
    <xf numFmtId="0" fontId="5" fillId="0" borderId="0" xfId="0" applyFont="1" applyBorder="1" applyAlignment="1"/>
    <xf numFmtId="0" fontId="3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 indent="21"/>
    </xf>
    <xf numFmtId="0" fontId="2" fillId="3" borderId="1" xfId="0" applyFont="1" applyFill="1" applyBorder="1"/>
    <xf numFmtId="0" fontId="2" fillId="5" borderId="6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8" fillId="2" borderId="0" xfId="0" applyFont="1" applyFill="1" applyBorder="1"/>
    <xf numFmtId="0" fontId="8" fillId="0" borderId="0" xfId="0" applyFont="1" applyBorder="1"/>
    <xf numFmtId="0" fontId="2" fillId="0" borderId="0" xfId="0" applyFont="1" applyBorder="1"/>
    <xf numFmtId="0" fontId="9" fillId="0" borderId="0" xfId="0" applyFont="1" applyBorder="1"/>
    <xf numFmtId="0" fontId="9" fillId="0" borderId="0" xfId="0" applyFont="1" applyFill="1" applyBorder="1" applyAlignment="1"/>
    <xf numFmtId="0" fontId="11" fillId="7" borderId="0" xfId="0" applyFont="1" applyFill="1" applyBorder="1" applyAlignment="1">
      <alignment horizontal="left" vertical="center"/>
    </xf>
    <xf numFmtId="165" fontId="7" fillId="2" borderId="0" xfId="1" applyNumberFormat="1" applyFont="1" applyFill="1" applyBorder="1"/>
    <xf numFmtId="0" fontId="12" fillId="9" borderId="0" xfId="0" applyFont="1" applyFill="1" applyBorder="1" applyAlignment="1">
      <alignment vertical="center"/>
    </xf>
    <xf numFmtId="0" fontId="13" fillId="2" borderId="0" xfId="0" applyFont="1" applyFill="1" applyAlignment="1">
      <alignment wrapText="1"/>
    </xf>
    <xf numFmtId="0" fontId="15" fillId="2" borderId="0" xfId="2" applyFont="1" applyFill="1" applyBorder="1" applyAlignment="1">
      <alignment vertical="center"/>
    </xf>
    <xf numFmtId="0" fontId="2" fillId="2" borderId="0" xfId="0" applyFont="1" applyFill="1"/>
    <xf numFmtId="0" fontId="2" fillId="2" borderId="6" xfId="0" applyFont="1" applyFill="1" applyBorder="1" applyAlignment="1">
      <alignment horizontal="left" vertical="center"/>
    </xf>
    <xf numFmtId="164" fontId="2" fillId="2" borderId="6" xfId="1" applyNumberFormat="1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165" fontId="2" fillId="2" borderId="6" xfId="1" applyNumberFormat="1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164" fontId="2" fillId="2" borderId="6" xfId="1" applyNumberFormat="1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165" fontId="2" fillId="2" borderId="7" xfId="1" applyNumberFormat="1" applyFont="1" applyFill="1" applyBorder="1" applyAlignment="1">
      <alignment horizontal="left" vertical="center"/>
    </xf>
    <xf numFmtId="164" fontId="2" fillId="2" borderId="7" xfId="1" applyNumberFormat="1" applyFont="1" applyFill="1" applyBorder="1" applyAlignment="1">
      <alignment horizontal="left" vertical="center"/>
    </xf>
    <xf numFmtId="0" fontId="14" fillId="2" borderId="0" xfId="2" applyFont="1" applyFill="1" applyBorder="1" applyAlignment="1">
      <alignment horizontal="left" vertical="center" wrapText="1"/>
    </xf>
    <xf numFmtId="0" fontId="12" fillId="8" borderId="0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wrapText="1"/>
    </xf>
    <xf numFmtId="0" fontId="7" fillId="4" borderId="4" xfId="0" applyFont="1" applyFill="1" applyBorder="1" applyAlignment="1">
      <alignment horizontal="center" wrapText="1"/>
    </xf>
    <xf numFmtId="0" fontId="7" fillId="4" borderId="5" xfId="0" applyFont="1" applyFill="1" applyBorder="1" applyAlignment="1">
      <alignment horizontal="center" wrapText="1"/>
    </xf>
    <xf numFmtId="0" fontId="2" fillId="6" borderId="10" xfId="0" applyFont="1" applyFill="1" applyBorder="1" applyAlignment="1">
      <alignment horizontal="left" wrapText="1"/>
    </xf>
    <xf numFmtId="0" fontId="2" fillId="6" borderId="2" xfId="0" applyFont="1" applyFill="1" applyBorder="1" applyAlignment="1">
      <alignment horizontal="left" wrapText="1"/>
    </xf>
    <xf numFmtId="0" fontId="2" fillId="6" borderId="11" xfId="0" applyFont="1" applyFill="1" applyBorder="1" applyAlignment="1">
      <alignment horizontal="left" wrapText="1"/>
    </xf>
    <xf numFmtId="0" fontId="8" fillId="4" borderId="0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0</xdr:colOff>
      <xdr:row>40</xdr:row>
      <xdr:rowOff>0</xdr:rowOff>
    </xdr:from>
    <xdr:ext cx="9525" cy="9525"/>
    <xdr:pic>
      <xdr:nvPicPr>
        <xdr:cNvPr id="2" name="Picture 1" descr="https://mail.google.com/mail/u/0/images/cleardot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60450" y="10906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22</xdr:col>
      <xdr:colOff>0</xdr:colOff>
      <xdr:row>40</xdr:row>
      <xdr:rowOff>0</xdr:rowOff>
    </xdr:from>
    <xdr:ext cx="9525" cy="9525"/>
    <xdr:pic>
      <xdr:nvPicPr>
        <xdr:cNvPr id="3" name="Picture 2" descr="https://mail.google.com/mail/u/0/images/cleardot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60450" y="10906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22</xdr:col>
      <xdr:colOff>0</xdr:colOff>
      <xdr:row>40</xdr:row>
      <xdr:rowOff>0</xdr:rowOff>
    </xdr:from>
    <xdr:ext cx="9525" cy="9525"/>
    <xdr:pic>
      <xdr:nvPicPr>
        <xdr:cNvPr id="4" name="Picture 3" descr="https://mail.google.com/mail/u/0/images/cleardot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60450" y="10906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676275</xdr:colOff>
      <xdr:row>3</xdr:row>
      <xdr:rowOff>95250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885825" cy="695325"/>
        </a:xfrm>
        <a:prstGeom prst="rect">
          <a:avLst/>
        </a:prstGeom>
      </xdr:spPr>
    </xdr:pic>
    <xdr:clientData/>
  </xdr:twoCellAnchor>
  <xdr:oneCellAnchor>
    <xdr:from>
      <xdr:col>6</xdr:col>
      <xdr:colOff>28575</xdr:colOff>
      <xdr:row>39</xdr:row>
      <xdr:rowOff>228600</xdr:rowOff>
    </xdr:from>
    <xdr:ext cx="876300" cy="876300"/>
    <xdr:sp macro="" textlink="">
      <xdr:nvSpPr>
        <xdr:cNvPr id="6" name="m_114969280620914686Picture 1" descr="Description: cid:image001.png@01D3D18A.B5C1B7E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0887075"/>
          <a:ext cx="8763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40</xdr:row>
      <xdr:rowOff>0</xdr:rowOff>
    </xdr:from>
    <xdr:ext cx="9525" cy="9525"/>
    <xdr:pic>
      <xdr:nvPicPr>
        <xdr:cNvPr id="7" name="Picture 6" descr="https://mail.google.com/mail/u/0/images/cleardot.gif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0" y="10906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20</xdr:col>
      <xdr:colOff>0</xdr:colOff>
      <xdr:row>40</xdr:row>
      <xdr:rowOff>0</xdr:rowOff>
    </xdr:from>
    <xdr:ext cx="9525" cy="9525"/>
    <xdr:pic>
      <xdr:nvPicPr>
        <xdr:cNvPr id="8" name="Picture 7" descr="https://mail.google.com/mail/u/0/images/cleardot.gif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0" y="10906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20</xdr:col>
      <xdr:colOff>0</xdr:colOff>
      <xdr:row>40</xdr:row>
      <xdr:rowOff>0</xdr:rowOff>
    </xdr:from>
    <xdr:ext cx="9525" cy="9525"/>
    <xdr:pic>
      <xdr:nvPicPr>
        <xdr:cNvPr id="9" name="Picture 8" descr="https://mail.google.com/mail/u/0/images/cleardot.gif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0" y="10906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876300" cy="876300"/>
    <xdr:sp macro="" textlink="">
      <xdr:nvSpPr>
        <xdr:cNvPr id="10" name="m_114969280620914686Picture 1" descr="Description: cid:image001.png@01D3D18A.B5C1B7E0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209550" y="10906125"/>
          <a:ext cx="8763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876300" cy="876300"/>
    <xdr:sp macro="" textlink="">
      <xdr:nvSpPr>
        <xdr:cNvPr id="11" name="m_114969280620914686Picture 1" descr="Description: cid:image001.png@01D3D18A.B5C1B7E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209550" y="10906125"/>
          <a:ext cx="8763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40</xdr:row>
      <xdr:rowOff>0</xdr:rowOff>
    </xdr:from>
    <xdr:ext cx="9525" cy="9525"/>
    <xdr:pic>
      <xdr:nvPicPr>
        <xdr:cNvPr id="12" name="Picture 11" descr="https://mail.google.com/mail/u/0/images/cleardot.gif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60450" y="10906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22</xdr:col>
      <xdr:colOff>0</xdr:colOff>
      <xdr:row>40</xdr:row>
      <xdr:rowOff>0</xdr:rowOff>
    </xdr:from>
    <xdr:ext cx="9525" cy="9525"/>
    <xdr:pic>
      <xdr:nvPicPr>
        <xdr:cNvPr id="13" name="Picture 12" descr="https://mail.google.com/mail/u/0/images/cleardot.gi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60450" y="10906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22</xdr:col>
      <xdr:colOff>0</xdr:colOff>
      <xdr:row>40</xdr:row>
      <xdr:rowOff>0</xdr:rowOff>
    </xdr:from>
    <xdr:ext cx="9525" cy="9525"/>
    <xdr:pic>
      <xdr:nvPicPr>
        <xdr:cNvPr id="14" name="Picture 13" descr="https://mail.google.com/mail/u/0/images/cleardot.gi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60450" y="10906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40</xdr:row>
      <xdr:rowOff>0</xdr:rowOff>
    </xdr:from>
    <xdr:ext cx="876300" cy="876300"/>
    <xdr:sp macro="" textlink="">
      <xdr:nvSpPr>
        <xdr:cNvPr id="15" name="m_114969280620914686Picture 1" descr="Description: cid:image001.png@01D3D18A.B5C1B7E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5667375" y="10906125"/>
          <a:ext cx="8763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40</xdr:row>
      <xdr:rowOff>0</xdr:rowOff>
    </xdr:from>
    <xdr:ext cx="9525" cy="9525"/>
    <xdr:pic>
      <xdr:nvPicPr>
        <xdr:cNvPr id="16" name="Picture 15" descr="https://mail.google.com/mail/u/0/images/cleardot.gif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0" y="10906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20</xdr:col>
      <xdr:colOff>0</xdr:colOff>
      <xdr:row>40</xdr:row>
      <xdr:rowOff>0</xdr:rowOff>
    </xdr:from>
    <xdr:ext cx="9525" cy="9525"/>
    <xdr:pic>
      <xdr:nvPicPr>
        <xdr:cNvPr id="17" name="Picture 16" descr="https://mail.google.com/mail/u/0/images/cleardot.gif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0" y="10906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20</xdr:col>
      <xdr:colOff>0</xdr:colOff>
      <xdr:row>40</xdr:row>
      <xdr:rowOff>0</xdr:rowOff>
    </xdr:from>
    <xdr:ext cx="9525" cy="9525"/>
    <xdr:pic>
      <xdr:nvPicPr>
        <xdr:cNvPr id="18" name="Picture 17" descr="https://mail.google.com/mail/u/0/images/cleardot.gif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0" y="10906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876300" cy="876300"/>
    <xdr:sp macro="" textlink="">
      <xdr:nvSpPr>
        <xdr:cNvPr id="19" name="m_114969280620914686Picture 1" descr="Description: cid:image001.png@01D3D18A.B5C1B7E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209550" y="10906125"/>
          <a:ext cx="8763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876300" cy="876300"/>
    <xdr:sp macro="" textlink="">
      <xdr:nvSpPr>
        <xdr:cNvPr id="20" name="m_114969280620914686Picture 1" descr="Description: cid:image001.png@01D3D18A.B5C1B7E0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209550" y="10906125"/>
          <a:ext cx="8763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32</xdr:row>
      <xdr:rowOff>0</xdr:rowOff>
    </xdr:from>
    <xdr:ext cx="9525" cy="9525"/>
    <xdr:pic>
      <xdr:nvPicPr>
        <xdr:cNvPr id="21" name="Picture 20" descr="https://mail.google.com/mail/u/0/images/cleardot.gif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60450" y="8924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22</xdr:col>
      <xdr:colOff>0</xdr:colOff>
      <xdr:row>32</xdr:row>
      <xdr:rowOff>0</xdr:rowOff>
    </xdr:from>
    <xdr:ext cx="9525" cy="9525"/>
    <xdr:pic>
      <xdr:nvPicPr>
        <xdr:cNvPr id="22" name="Picture 21" descr="https://mail.google.com/mail/u/0/images/cleardot.gif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60450" y="8924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22</xdr:col>
      <xdr:colOff>0</xdr:colOff>
      <xdr:row>32</xdr:row>
      <xdr:rowOff>0</xdr:rowOff>
    </xdr:from>
    <xdr:ext cx="9525" cy="9525"/>
    <xdr:pic>
      <xdr:nvPicPr>
        <xdr:cNvPr id="23" name="Picture 22" descr="https://mail.google.com/mail/u/0/images/cleardot.gif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60450" y="8924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20</xdr:col>
      <xdr:colOff>0</xdr:colOff>
      <xdr:row>32</xdr:row>
      <xdr:rowOff>0</xdr:rowOff>
    </xdr:from>
    <xdr:ext cx="9525" cy="9525"/>
    <xdr:pic>
      <xdr:nvPicPr>
        <xdr:cNvPr id="24" name="Picture 23" descr="https://mail.google.com/mail/u/0/images/cleardot.gi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0" y="8924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20</xdr:col>
      <xdr:colOff>0</xdr:colOff>
      <xdr:row>32</xdr:row>
      <xdr:rowOff>0</xdr:rowOff>
    </xdr:from>
    <xdr:ext cx="9525" cy="9525"/>
    <xdr:pic>
      <xdr:nvPicPr>
        <xdr:cNvPr id="25" name="Picture 24" descr="https://mail.google.com/mail/u/0/images/cleardot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0" y="8924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20</xdr:col>
      <xdr:colOff>0</xdr:colOff>
      <xdr:row>32</xdr:row>
      <xdr:rowOff>0</xdr:rowOff>
    </xdr:from>
    <xdr:ext cx="9525" cy="9525"/>
    <xdr:pic>
      <xdr:nvPicPr>
        <xdr:cNvPr id="26" name="Picture 25" descr="https://mail.google.com/mail/u/0/images/cleardot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0" y="8924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22</xdr:col>
      <xdr:colOff>0</xdr:colOff>
      <xdr:row>32</xdr:row>
      <xdr:rowOff>0</xdr:rowOff>
    </xdr:from>
    <xdr:ext cx="9525" cy="9525"/>
    <xdr:pic>
      <xdr:nvPicPr>
        <xdr:cNvPr id="27" name="Picture 26" descr="https://mail.google.com/mail/u/0/images/cleardot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60450" y="8924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22</xdr:col>
      <xdr:colOff>0</xdr:colOff>
      <xdr:row>32</xdr:row>
      <xdr:rowOff>0</xdr:rowOff>
    </xdr:from>
    <xdr:ext cx="9525" cy="9525"/>
    <xdr:pic>
      <xdr:nvPicPr>
        <xdr:cNvPr id="28" name="Picture 27" descr="https://mail.google.com/mail/u/0/images/cleardot.gi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60450" y="8924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22</xdr:col>
      <xdr:colOff>0</xdr:colOff>
      <xdr:row>32</xdr:row>
      <xdr:rowOff>0</xdr:rowOff>
    </xdr:from>
    <xdr:ext cx="9525" cy="9525"/>
    <xdr:pic>
      <xdr:nvPicPr>
        <xdr:cNvPr id="29" name="Picture 28" descr="https://mail.google.com/mail/u/0/images/cleardot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60450" y="8924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876300" cy="876300"/>
    <xdr:sp macro="" textlink="">
      <xdr:nvSpPr>
        <xdr:cNvPr id="30" name="m_114969280620914686Picture 1" descr="Description: cid:image001.png@01D3D18A.B5C1B7E0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209550" y="15573375"/>
          <a:ext cx="8763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876300" cy="876300"/>
    <xdr:sp macro="" textlink="">
      <xdr:nvSpPr>
        <xdr:cNvPr id="31" name="m_114969280620914686Picture 1" descr="Description: cid:image001.png@01D3D18A.B5C1B7E0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209550" y="15573375"/>
          <a:ext cx="8763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876300" cy="876300"/>
    <xdr:sp macro="" textlink="">
      <xdr:nvSpPr>
        <xdr:cNvPr id="32" name="m_114969280620914686Picture 1" descr="Description: cid:image001.png@01D3D18A.B5C1B7E0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5667375" y="15573375"/>
          <a:ext cx="8763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32</xdr:row>
      <xdr:rowOff>0</xdr:rowOff>
    </xdr:from>
    <xdr:ext cx="9525" cy="9525"/>
    <xdr:pic>
      <xdr:nvPicPr>
        <xdr:cNvPr id="33" name="Picture 32" descr="https://mail.google.com/mail/u/0/images/cleardot.gif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0" y="8924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20</xdr:col>
      <xdr:colOff>0</xdr:colOff>
      <xdr:row>32</xdr:row>
      <xdr:rowOff>0</xdr:rowOff>
    </xdr:from>
    <xdr:ext cx="9525" cy="9525"/>
    <xdr:pic>
      <xdr:nvPicPr>
        <xdr:cNvPr id="34" name="Picture 33" descr="https://mail.google.com/mail/u/0/images/cleardot.gif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0" y="8924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20</xdr:col>
      <xdr:colOff>0</xdr:colOff>
      <xdr:row>32</xdr:row>
      <xdr:rowOff>0</xdr:rowOff>
    </xdr:from>
    <xdr:ext cx="9525" cy="9525"/>
    <xdr:pic>
      <xdr:nvPicPr>
        <xdr:cNvPr id="35" name="Picture 34" descr="https://mail.google.com/mail/u/0/images/cleardot.gif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0" y="8924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876300" cy="876300"/>
    <xdr:sp macro="" textlink="">
      <xdr:nvSpPr>
        <xdr:cNvPr id="36" name="m_114969280620914686Picture 1" descr="Description: cid:image001.png@01D3D18A.B5C1B7E0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209550" y="15573375"/>
          <a:ext cx="8763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876300" cy="876300"/>
    <xdr:sp macro="" textlink="">
      <xdr:nvSpPr>
        <xdr:cNvPr id="37" name="m_114969280620914686Picture 1" descr="Description: cid:image001.png@01D3D18A.B5C1B7E0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209550" y="15573375"/>
          <a:ext cx="8763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42</xdr:row>
      <xdr:rowOff>0</xdr:rowOff>
    </xdr:from>
    <xdr:ext cx="9525" cy="9525"/>
    <xdr:pic>
      <xdr:nvPicPr>
        <xdr:cNvPr id="38" name="Picture 37" descr="https://mail.google.com/mail/u/0/images/cleardot.gif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60450" y="118491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22</xdr:col>
      <xdr:colOff>0</xdr:colOff>
      <xdr:row>42</xdr:row>
      <xdr:rowOff>0</xdr:rowOff>
    </xdr:from>
    <xdr:ext cx="9525" cy="9525"/>
    <xdr:pic>
      <xdr:nvPicPr>
        <xdr:cNvPr id="39" name="Picture 38" descr="https://mail.google.com/mail/u/0/images/cleardot.gif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60450" y="118491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22</xdr:col>
      <xdr:colOff>0</xdr:colOff>
      <xdr:row>42</xdr:row>
      <xdr:rowOff>0</xdr:rowOff>
    </xdr:from>
    <xdr:ext cx="9525" cy="9525"/>
    <xdr:pic>
      <xdr:nvPicPr>
        <xdr:cNvPr id="40" name="Picture 39" descr="https://mail.google.com/mail/u/0/images/cleardot.gif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60450" y="118491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20</xdr:col>
      <xdr:colOff>0</xdr:colOff>
      <xdr:row>42</xdr:row>
      <xdr:rowOff>0</xdr:rowOff>
    </xdr:from>
    <xdr:ext cx="9525" cy="9525"/>
    <xdr:pic>
      <xdr:nvPicPr>
        <xdr:cNvPr id="41" name="Picture 40" descr="https://mail.google.com/mail/u/0/images/cleardot.gif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0" y="118491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20</xdr:col>
      <xdr:colOff>0</xdr:colOff>
      <xdr:row>42</xdr:row>
      <xdr:rowOff>0</xdr:rowOff>
    </xdr:from>
    <xdr:ext cx="9525" cy="9525"/>
    <xdr:pic>
      <xdr:nvPicPr>
        <xdr:cNvPr id="42" name="Picture 41" descr="https://mail.google.com/mail/u/0/images/cleardot.gif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0" y="118491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20</xdr:col>
      <xdr:colOff>0</xdr:colOff>
      <xdr:row>42</xdr:row>
      <xdr:rowOff>0</xdr:rowOff>
    </xdr:from>
    <xdr:ext cx="9525" cy="9525"/>
    <xdr:pic>
      <xdr:nvPicPr>
        <xdr:cNvPr id="43" name="Picture 42" descr="https://mail.google.com/mail/u/0/images/cleardot.gif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0" y="118491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180975</xdr:colOff>
      <xdr:row>42</xdr:row>
      <xdr:rowOff>504825</xdr:rowOff>
    </xdr:from>
    <xdr:ext cx="876300" cy="876300"/>
    <xdr:sp macro="" textlink="">
      <xdr:nvSpPr>
        <xdr:cNvPr id="44" name="m_114969280620914686Picture 1" descr="Description: cid:image001.png@01D3D18A.B5C1B7E0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2353925"/>
          <a:ext cx="8763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876300" cy="876300"/>
    <xdr:sp macro="" textlink="">
      <xdr:nvSpPr>
        <xdr:cNvPr id="45" name="m_114969280620914686Picture 1" descr="Description: cid:image001.png@01D3D18A.B5C1B7E0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209550" y="11849100"/>
          <a:ext cx="8763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28575</xdr:colOff>
      <xdr:row>39</xdr:row>
      <xdr:rowOff>228600</xdr:rowOff>
    </xdr:from>
    <xdr:ext cx="876300" cy="876300"/>
    <xdr:sp macro="" textlink="">
      <xdr:nvSpPr>
        <xdr:cNvPr id="46" name="m_114969280620914686Picture 1" descr="Description: cid:image001.png@01D3D18A.B5C1B7E0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4343400" y="10887075"/>
          <a:ext cx="8763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876300" cy="876300"/>
    <xdr:sp macro="" textlink="">
      <xdr:nvSpPr>
        <xdr:cNvPr id="47" name="m_114969280620914686Picture 1" descr="Description: cid:image001.png@01D3D18A.B5C1B7E0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4314825" y="10906125"/>
          <a:ext cx="8763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876300" cy="876300"/>
    <xdr:sp macro="" textlink="">
      <xdr:nvSpPr>
        <xdr:cNvPr id="48" name="m_114969280620914686Picture 1" descr="Description: cid:image001.png@01D3D18A.B5C1B7E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4314825" y="15573375"/>
          <a:ext cx="8763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50"/>
  <sheetViews>
    <sheetView tabSelected="1" topLeftCell="F1" zoomScale="80" zoomScaleNormal="80" workbookViewId="0">
      <selection activeCell="Q19" sqref="Q19"/>
    </sheetView>
  </sheetViews>
  <sheetFormatPr defaultColWidth="9.140625" defaultRowHeight="15.75" x14ac:dyDescent="0.25"/>
  <cols>
    <col min="1" max="1" width="3.140625" style="1" customWidth="1"/>
    <col min="2" max="2" width="19.85546875" style="23" customWidth="1"/>
    <col min="3" max="3" width="9.140625" style="23" customWidth="1"/>
    <col min="4" max="4" width="21.7109375" style="23" customWidth="1"/>
    <col min="5" max="5" width="10.85546875" style="23" customWidth="1"/>
    <col min="6" max="6" width="20.28515625" style="1" customWidth="1"/>
    <col min="7" max="7" width="19.7109375" style="1" customWidth="1"/>
    <col min="8" max="8" width="21.5703125" style="1" customWidth="1"/>
    <col min="9" max="9" width="22.85546875" style="1" customWidth="1"/>
    <col min="10" max="10" width="20" style="1" customWidth="1"/>
    <col min="11" max="11" width="22.42578125" style="1" customWidth="1"/>
    <col min="12" max="12" width="21.7109375" style="1" customWidth="1"/>
    <col min="13" max="13" width="20" style="1" customWidth="1"/>
    <col min="14" max="14" width="20.140625" style="1" customWidth="1"/>
    <col min="15" max="15" width="22.5703125" style="1" customWidth="1"/>
    <col min="16" max="16" width="20.85546875" style="1" customWidth="1"/>
    <col min="17" max="17" width="21.28515625" style="1" customWidth="1"/>
    <col min="18" max="18" width="19.5703125" style="1" customWidth="1"/>
    <col min="19" max="20" width="20.42578125" style="1" customWidth="1"/>
    <col min="21" max="16384" width="9.140625" style="1"/>
  </cols>
  <sheetData>
    <row r="1" spans="1:22" x14ac:dyDescent="0.25">
      <c r="B1" s="2" t="s">
        <v>0</v>
      </c>
      <c r="C1" s="2"/>
      <c r="D1" s="2"/>
      <c r="E1" s="2"/>
      <c r="F1" s="3"/>
      <c r="G1" s="3"/>
      <c r="H1" s="3"/>
      <c r="I1" s="3"/>
      <c r="J1" s="3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x14ac:dyDescent="0.25">
      <c r="B2" s="2" t="s">
        <v>1</v>
      </c>
      <c r="C2" s="2"/>
      <c r="D2" s="2"/>
      <c r="E2" s="2"/>
      <c r="F2" s="3"/>
      <c r="G2" s="3"/>
      <c r="H2" s="3"/>
      <c r="I2" s="3"/>
      <c r="J2" s="3"/>
      <c r="K2" s="3"/>
      <c r="L2" s="5"/>
      <c r="M2" s="5"/>
      <c r="N2" s="5"/>
      <c r="O2" s="4"/>
      <c r="P2" s="4"/>
      <c r="Q2" s="4"/>
      <c r="R2" s="4"/>
      <c r="S2" s="4"/>
      <c r="T2" s="4"/>
      <c r="U2" s="4"/>
      <c r="V2" s="4"/>
    </row>
    <row r="3" spans="1:22" x14ac:dyDescent="0.25">
      <c r="B3" s="2" t="s">
        <v>2</v>
      </c>
      <c r="C3" s="2"/>
      <c r="D3" s="2"/>
      <c r="E3" s="2"/>
      <c r="F3" s="3"/>
      <c r="G3" s="3"/>
      <c r="H3" s="3"/>
      <c r="I3" s="3"/>
      <c r="J3" s="3"/>
      <c r="K3" s="3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x14ac:dyDescent="0.25">
      <c r="B4" s="2" t="s">
        <v>3</v>
      </c>
      <c r="C4" s="2"/>
      <c r="D4" s="2"/>
      <c r="E4" s="2"/>
      <c r="F4" s="6"/>
      <c r="G4" s="6"/>
      <c r="H4" s="6"/>
      <c r="I4" s="6"/>
      <c r="J4" s="6"/>
      <c r="K4" s="6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16.5" thickBot="1" x14ac:dyDescent="0.3">
      <c r="B5" s="7"/>
      <c r="C5" s="7"/>
      <c r="D5" s="7"/>
      <c r="E5" s="7"/>
      <c r="F5" s="6"/>
      <c r="G5" s="6"/>
      <c r="H5" s="6"/>
      <c r="I5" s="6"/>
      <c r="J5" s="6"/>
      <c r="K5" s="6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ht="30" customHeight="1" thickBot="1" x14ac:dyDescent="0.3">
      <c r="A6" s="8"/>
      <c r="B6" s="35" t="s">
        <v>4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</row>
    <row r="7" spans="1:22" ht="40.5" customHeight="1" x14ac:dyDescent="0.25">
      <c r="A7" s="36" t="s">
        <v>5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8"/>
    </row>
    <row r="8" spans="1:22" s="11" customFormat="1" ht="84.75" customHeight="1" x14ac:dyDescent="0.25">
      <c r="A8" s="9" t="s">
        <v>6</v>
      </c>
      <c r="B8" s="10" t="s">
        <v>7</v>
      </c>
      <c r="C8" s="10" t="s">
        <v>8</v>
      </c>
      <c r="D8" s="10" t="s">
        <v>9</v>
      </c>
      <c r="E8" s="10" t="s">
        <v>10</v>
      </c>
      <c r="F8" s="10" t="s">
        <v>59</v>
      </c>
      <c r="G8" s="10" t="s">
        <v>11</v>
      </c>
      <c r="H8" s="10" t="s">
        <v>12</v>
      </c>
      <c r="I8" s="10" t="s">
        <v>13</v>
      </c>
      <c r="J8" s="10" t="s">
        <v>14</v>
      </c>
      <c r="K8" s="10" t="s">
        <v>15</v>
      </c>
      <c r="L8" s="10" t="s">
        <v>16</v>
      </c>
      <c r="M8" s="10" t="s">
        <v>17</v>
      </c>
      <c r="N8" s="10" t="s">
        <v>18</v>
      </c>
      <c r="O8" s="10" t="s">
        <v>19</v>
      </c>
      <c r="P8" s="10" t="s">
        <v>20</v>
      </c>
      <c r="Q8" s="10" t="s">
        <v>21</v>
      </c>
      <c r="R8" s="10" t="s">
        <v>22</v>
      </c>
      <c r="S8" s="10" t="s">
        <v>23</v>
      </c>
      <c r="T8" s="10" t="s">
        <v>24</v>
      </c>
    </row>
    <row r="9" spans="1:22" s="28" customFormat="1" ht="24.75" customHeight="1" x14ac:dyDescent="0.25">
      <c r="A9" s="24">
        <v>1</v>
      </c>
      <c r="B9" s="43"/>
      <c r="C9" s="25">
        <v>1</v>
      </c>
      <c r="D9" s="26"/>
      <c r="E9" s="26"/>
      <c r="F9" s="27"/>
      <c r="G9" s="27">
        <f>F9+100000</f>
        <v>100000</v>
      </c>
      <c r="H9" s="27">
        <f>G9+50000</f>
        <v>150000</v>
      </c>
      <c r="I9" s="27">
        <f>G9+100000</f>
        <v>200000</v>
      </c>
      <c r="J9" s="27">
        <f>G9+200000</f>
        <v>300000</v>
      </c>
      <c r="K9" s="27">
        <f>G9+300000</f>
        <v>400000</v>
      </c>
      <c r="L9" s="27">
        <f>G9+600000</f>
        <v>700000</v>
      </c>
      <c r="M9" s="27">
        <f>G9+800000</f>
        <v>900000</v>
      </c>
      <c r="N9" s="27">
        <f>G9+1000000</f>
        <v>1100000</v>
      </c>
      <c r="O9" s="27">
        <f>G9+1400000</f>
        <v>1500000</v>
      </c>
      <c r="P9" s="27">
        <f>G9+1600000</f>
        <v>1700000</v>
      </c>
      <c r="Q9" s="27">
        <f>G9+1800000</f>
        <v>1900000</v>
      </c>
      <c r="R9" s="27">
        <f>G9+2200000</f>
        <v>2300000</v>
      </c>
      <c r="S9" s="27">
        <f>G9+3000000</f>
        <v>3100000</v>
      </c>
      <c r="T9" s="27"/>
    </row>
    <row r="10" spans="1:22" s="28" customFormat="1" ht="24.95" customHeight="1" x14ac:dyDescent="0.25">
      <c r="A10" s="24">
        <v>2</v>
      </c>
      <c r="B10" s="44"/>
      <c r="C10" s="29">
        <v>10</v>
      </c>
      <c r="D10" s="26"/>
      <c r="E10" s="26"/>
      <c r="F10" s="27"/>
      <c r="G10" s="27">
        <f>F10+100000</f>
        <v>100000</v>
      </c>
      <c r="H10" s="27">
        <f t="shared" ref="H10:H14" si="0">G10+50000</f>
        <v>150000</v>
      </c>
      <c r="I10" s="27">
        <f>G10+100000</f>
        <v>200000</v>
      </c>
      <c r="J10" s="27">
        <f>G10+200000</f>
        <v>300000</v>
      </c>
      <c r="K10" s="27">
        <f>G10+300000</f>
        <v>400000</v>
      </c>
      <c r="L10" s="27">
        <f t="shared" ref="L10:L15" si="1">G10+600000</f>
        <v>700000</v>
      </c>
      <c r="M10" s="27">
        <f t="shared" ref="M10:M15" si="2">G10+800000</f>
        <v>900000</v>
      </c>
      <c r="N10" s="27">
        <f t="shared" ref="N10:N15" si="3">G10+1000000</f>
        <v>1100000</v>
      </c>
      <c r="O10" s="27">
        <f t="shared" ref="O10:O15" si="4">G10+1400000</f>
        <v>1500000</v>
      </c>
      <c r="P10" s="27">
        <f t="shared" ref="P10:P15" si="5">G10+1600000</f>
        <v>1700000</v>
      </c>
      <c r="Q10" s="27">
        <f t="shared" ref="Q10:Q15" si="6">G10+1800000</f>
        <v>1900000</v>
      </c>
      <c r="R10" s="27">
        <f t="shared" ref="R10:R15" si="7">G10+2200000</f>
        <v>2300000</v>
      </c>
      <c r="S10" s="27">
        <f t="shared" ref="S10:S15" si="8">G10+3000000</f>
        <v>3100000</v>
      </c>
      <c r="T10" s="27"/>
    </row>
    <row r="11" spans="1:22" s="28" customFormat="1" ht="24.95" customHeight="1" x14ac:dyDescent="0.25">
      <c r="A11" s="24">
        <v>2</v>
      </c>
      <c r="B11" s="44"/>
      <c r="C11" s="29">
        <v>10</v>
      </c>
      <c r="D11" s="26"/>
      <c r="E11" s="26"/>
      <c r="F11" s="27"/>
      <c r="G11" s="27">
        <f>F11+100000</f>
        <v>100000</v>
      </c>
      <c r="H11" s="27">
        <f t="shared" si="0"/>
        <v>150000</v>
      </c>
      <c r="I11" s="27">
        <f>G11+100000</f>
        <v>200000</v>
      </c>
      <c r="J11" s="27">
        <f>G11+200000</f>
        <v>300000</v>
      </c>
      <c r="K11" s="27">
        <f>G11+300000</f>
        <v>400000</v>
      </c>
      <c r="L11" s="27">
        <f t="shared" si="1"/>
        <v>700000</v>
      </c>
      <c r="M11" s="27">
        <f t="shared" si="2"/>
        <v>900000</v>
      </c>
      <c r="N11" s="27">
        <f t="shared" si="3"/>
        <v>1100000</v>
      </c>
      <c r="O11" s="27">
        <f t="shared" si="4"/>
        <v>1500000</v>
      </c>
      <c r="P11" s="27">
        <f t="shared" si="5"/>
        <v>1700000</v>
      </c>
      <c r="Q11" s="27">
        <f t="shared" si="6"/>
        <v>1900000</v>
      </c>
      <c r="R11" s="27">
        <f t="shared" si="7"/>
        <v>2300000</v>
      </c>
      <c r="S11" s="27">
        <f t="shared" si="8"/>
        <v>3100000</v>
      </c>
      <c r="T11" s="27"/>
    </row>
    <row r="12" spans="1:22" s="28" customFormat="1" ht="24.75" customHeight="1" x14ac:dyDescent="0.25">
      <c r="A12" s="24">
        <v>3</v>
      </c>
      <c r="B12" s="44"/>
      <c r="C12" s="25">
        <v>20</v>
      </c>
      <c r="D12" s="26"/>
      <c r="E12" s="26"/>
      <c r="F12" s="27"/>
      <c r="G12" s="27">
        <v>700000</v>
      </c>
      <c r="H12" s="27">
        <f t="shared" si="0"/>
        <v>750000</v>
      </c>
      <c r="I12" s="27">
        <f t="shared" ref="I12:I15" si="9">G12+100000</f>
        <v>800000</v>
      </c>
      <c r="J12" s="27">
        <f t="shared" ref="J12:J15" si="10">G12+300000</f>
        <v>1000000</v>
      </c>
      <c r="K12" s="27">
        <f>G12+400000</f>
        <v>1100000</v>
      </c>
      <c r="L12" s="27">
        <f t="shared" si="1"/>
        <v>1300000</v>
      </c>
      <c r="M12" s="27">
        <f t="shared" si="2"/>
        <v>1500000</v>
      </c>
      <c r="N12" s="27">
        <f t="shared" si="3"/>
        <v>1700000</v>
      </c>
      <c r="O12" s="27">
        <f t="shared" si="4"/>
        <v>2100000</v>
      </c>
      <c r="P12" s="27">
        <f t="shared" si="5"/>
        <v>2300000</v>
      </c>
      <c r="Q12" s="27">
        <f t="shared" si="6"/>
        <v>2500000</v>
      </c>
      <c r="R12" s="27">
        <f t="shared" si="7"/>
        <v>2900000</v>
      </c>
      <c r="S12" s="27">
        <f t="shared" si="8"/>
        <v>3700000</v>
      </c>
      <c r="T12" s="27"/>
    </row>
    <row r="13" spans="1:22" s="28" customFormat="1" ht="24.95" customHeight="1" x14ac:dyDescent="0.25">
      <c r="A13" s="24">
        <v>4</v>
      </c>
      <c r="B13" s="44"/>
      <c r="C13" s="29">
        <v>30</v>
      </c>
      <c r="D13" s="27"/>
      <c r="E13" s="27"/>
      <c r="F13" s="27"/>
      <c r="G13" s="27">
        <v>850000</v>
      </c>
      <c r="H13" s="27">
        <f t="shared" si="0"/>
        <v>900000</v>
      </c>
      <c r="I13" s="27">
        <f t="shared" si="9"/>
        <v>950000</v>
      </c>
      <c r="J13" s="27">
        <f t="shared" si="10"/>
        <v>1150000</v>
      </c>
      <c r="K13" s="27">
        <f t="shared" ref="K13:K15" si="11">G13+400000</f>
        <v>1250000</v>
      </c>
      <c r="L13" s="27">
        <f t="shared" si="1"/>
        <v>1450000</v>
      </c>
      <c r="M13" s="27">
        <f t="shared" si="2"/>
        <v>1650000</v>
      </c>
      <c r="N13" s="27">
        <f t="shared" si="3"/>
        <v>1850000</v>
      </c>
      <c r="O13" s="27">
        <f t="shared" si="4"/>
        <v>2250000</v>
      </c>
      <c r="P13" s="27">
        <f t="shared" si="5"/>
        <v>2450000</v>
      </c>
      <c r="Q13" s="27">
        <f t="shared" si="6"/>
        <v>2650000</v>
      </c>
      <c r="R13" s="27">
        <f t="shared" si="7"/>
        <v>3050000</v>
      </c>
      <c r="S13" s="27">
        <f t="shared" si="8"/>
        <v>3850000</v>
      </c>
      <c r="T13" s="27"/>
    </row>
    <row r="14" spans="1:22" s="28" customFormat="1" ht="24.75" customHeight="1" x14ac:dyDescent="0.25">
      <c r="A14" s="24">
        <v>5</v>
      </c>
      <c r="B14" s="45"/>
      <c r="C14" s="25">
        <v>40</v>
      </c>
      <c r="D14" s="26"/>
      <c r="E14" s="26"/>
      <c r="F14" s="27"/>
      <c r="G14" s="27">
        <v>1000000</v>
      </c>
      <c r="H14" s="27">
        <f t="shared" si="0"/>
        <v>1050000</v>
      </c>
      <c r="I14" s="27">
        <f t="shared" si="9"/>
        <v>1100000</v>
      </c>
      <c r="J14" s="27">
        <f t="shared" si="10"/>
        <v>1300000</v>
      </c>
      <c r="K14" s="27">
        <f t="shared" si="11"/>
        <v>1400000</v>
      </c>
      <c r="L14" s="27">
        <f t="shared" si="1"/>
        <v>1600000</v>
      </c>
      <c r="M14" s="27">
        <f t="shared" si="2"/>
        <v>1800000</v>
      </c>
      <c r="N14" s="27">
        <f t="shared" si="3"/>
        <v>2000000</v>
      </c>
      <c r="O14" s="27">
        <f t="shared" si="4"/>
        <v>2400000</v>
      </c>
      <c r="P14" s="27">
        <f t="shared" si="5"/>
        <v>2600000</v>
      </c>
      <c r="Q14" s="27">
        <f t="shared" si="6"/>
        <v>2800000</v>
      </c>
      <c r="R14" s="27">
        <f t="shared" si="7"/>
        <v>3200000</v>
      </c>
      <c r="S14" s="27">
        <f t="shared" si="8"/>
        <v>4000000</v>
      </c>
      <c r="T14" s="27"/>
    </row>
    <row r="15" spans="1:22" s="28" customFormat="1" ht="24.95" customHeight="1" thickBot="1" x14ac:dyDescent="0.3">
      <c r="A15" s="30">
        <v>6</v>
      </c>
      <c r="B15" s="31"/>
      <c r="C15" s="32">
        <v>50</v>
      </c>
      <c r="D15" s="31"/>
      <c r="E15" s="31"/>
      <c r="F15" s="27"/>
      <c r="G15" s="27">
        <v>1100000</v>
      </c>
      <c r="H15" s="27">
        <f>G15+50000</f>
        <v>1150000</v>
      </c>
      <c r="I15" s="27">
        <f t="shared" si="9"/>
        <v>1200000</v>
      </c>
      <c r="J15" s="27">
        <f t="shared" si="10"/>
        <v>1400000</v>
      </c>
      <c r="K15" s="27">
        <f t="shared" si="11"/>
        <v>1500000</v>
      </c>
      <c r="L15" s="27">
        <f t="shared" si="1"/>
        <v>1700000</v>
      </c>
      <c r="M15" s="27">
        <f t="shared" si="2"/>
        <v>1900000</v>
      </c>
      <c r="N15" s="27">
        <f t="shared" si="3"/>
        <v>2100000</v>
      </c>
      <c r="O15" s="27">
        <f t="shared" si="4"/>
        <v>2500000</v>
      </c>
      <c r="P15" s="27">
        <f t="shared" si="5"/>
        <v>2700000</v>
      </c>
      <c r="Q15" s="27">
        <f t="shared" si="6"/>
        <v>2900000</v>
      </c>
      <c r="R15" s="27">
        <f t="shared" si="7"/>
        <v>3300000</v>
      </c>
      <c r="S15" s="27">
        <f t="shared" si="8"/>
        <v>4100000</v>
      </c>
      <c r="T15" s="27"/>
    </row>
    <row r="16" spans="1:22" s="12" customFormat="1" ht="21.75" customHeight="1" thickBot="1" x14ac:dyDescent="0.3">
      <c r="A16" s="39" t="s">
        <v>25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1"/>
    </row>
    <row r="17" spans="1:15" ht="20.100000000000001" customHeight="1" x14ac:dyDescent="0.25">
      <c r="A17" s="13" t="s">
        <v>30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</row>
    <row r="18" spans="1:15" ht="20.100000000000001" customHeight="1" x14ac:dyDescent="0.25">
      <c r="A18" s="16" t="s">
        <v>33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</row>
    <row r="19" spans="1:15" ht="20.100000000000001" customHeight="1" x14ac:dyDescent="0.25">
      <c r="A19" s="13" t="s">
        <v>26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" t="s">
        <v>60</v>
      </c>
    </row>
    <row r="20" spans="1:15" ht="20.100000000000001" customHeight="1" x14ac:dyDescent="0.25">
      <c r="A20" s="13" t="s">
        <v>52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</row>
    <row r="21" spans="1:15" ht="20.100000000000001" customHeight="1" x14ac:dyDescent="0.25">
      <c r="A21" s="13" t="s">
        <v>32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</row>
    <row r="22" spans="1:15" ht="20.100000000000001" customHeight="1" x14ac:dyDescent="0.25">
      <c r="A22" s="15" t="s">
        <v>27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</row>
    <row r="23" spans="1:15" ht="20.100000000000001" customHeight="1" x14ac:dyDescent="0.25">
      <c r="A23" s="13" t="s">
        <v>28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</row>
    <row r="24" spans="1:15" ht="20.100000000000001" customHeight="1" x14ac:dyDescent="0.25">
      <c r="A24" s="13" t="s">
        <v>29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</row>
    <row r="25" spans="1:15" ht="20.100000000000001" customHeight="1" x14ac:dyDescent="0.25">
      <c r="A25" s="13" t="s">
        <v>58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</row>
    <row r="26" spans="1:15" ht="20.100000000000001" customHeight="1" x14ac:dyDescent="0.25">
      <c r="A26" s="13" t="s">
        <v>31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</row>
    <row r="27" spans="1:15" ht="20.100000000000001" customHeight="1" x14ac:dyDescent="0.25">
      <c r="A27" s="16" t="s">
        <v>34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</row>
    <row r="28" spans="1:15" ht="20.100000000000001" customHeight="1" x14ac:dyDescent="0.25">
      <c r="A28" s="16" t="s">
        <v>35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</row>
    <row r="29" spans="1:15" ht="20.100000000000001" customHeight="1" x14ac:dyDescent="0.25">
      <c r="A29" s="17" t="s">
        <v>36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</row>
    <row r="30" spans="1:15" ht="20.100000000000001" customHeight="1" x14ac:dyDescent="0.25">
      <c r="A30" s="15" t="s">
        <v>37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</row>
    <row r="31" spans="1:15" ht="20.100000000000001" customHeight="1" x14ac:dyDescent="0.25">
      <c r="A31" s="15" t="s">
        <v>53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</row>
    <row r="32" spans="1:15" ht="20.100000000000001" customHeight="1" x14ac:dyDescent="0.25">
      <c r="A32" s="15" t="s">
        <v>54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</row>
    <row r="33" spans="1:20" ht="20.100000000000001" customHeight="1" x14ac:dyDescent="0.25">
      <c r="A33" s="13" t="s">
        <v>38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</row>
    <row r="34" spans="1:20" ht="20.100000000000001" customHeight="1" x14ac:dyDescent="0.25">
      <c r="A34" s="13" t="s">
        <v>39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</row>
    <row r="35" spans="1:20" ht="20.100000000000001" customHeight="1" x14ac:dyDescent="0.25">
      <c r="A35" s="15" t="s">
        <v>55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</row>
    <row r="36" spans="1:20" ht="20.100000000000001" customHeight="1" x14ac:dyDescent="0.25">
      <c r="A36" s="15" t="s">
        <v>56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</row>
    <row r="37" spans="1:20" ht="20.100000000000001" customHeight="1" x14ac:dyDescent="0.25">
      <c r="A37" s="13" t="s">
        <v>40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</row>
    <row r="38" spans="1:20" ht="20.100000000000001" customHeight="1" x14ac:dyDescent="0.25">
      <c r="A38" s="13" t="s">
        <v>41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</row>
    <row r="39" spans="1:20" ht="20.100000000000001" customHeight="1" x14ac:dyDescent="0.25">
      <c r="A39" s="13" t="s">
        <v>42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</row>
    <row r="40" spans="1:20" ht="20.100000000000001" customHeight="1" x14ac:dyDescent="0.25">
      <c r="A40" s="42" t="s">
        <v>43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14"/>
      <c r="M40" s="14"/>
      <c r="N40" s="14"/>
    </row>
    <row r="41" spans="1:20" s="12" customFormat="1" ht="24.95" customHeight="1" x14ac:dyDescent="0.25">
      <c r="A41" s="15"/>
      <c r="B41" s="18"/>
      <c r="C41" s="18"/>
      <c r="D41" s="18"/>
      <c r="E41" s="18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</row>
    <row r="42" spans="1:20" s="21" customFormat="1" ht="49.5" customHeight="1" x14ac:dyDescent="0.25">
      <c r="A42" s="34" t="s">
        <v>44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20"/>
      <c r="M42" s="20"/>
      <c r="N42" s="20"/>
      <c r="O42" s="20"/>
      <c r="P42" s="20"/>
      <c r="Q42" s="20"/>
      <c r="R42" s="20"/>
      <c r="S42" s="20"/>
      <c r="T42" s="20"/>
    </row>
    <row r="43" spans="1:20" s="22" customFormat="1" ht="48.75" customHeight="1" x14ac:dyDescent="0.25">
      <c r="A43" s="33" t="s">
        <v>45</v>
      </c>
      <c r="B43" s="33"/>
      <c r="C43" s="33"/>
      <c r="D43" s="33"/>
      <c r="E43" s="33"/>
      <c r="F43" s="33"/>
      <c r="G43" s="33"/>
      <c r="H43" s="33"/>
      <c r="I43" s="33"/>
      <c r="J43" s="33"/>
      <c r="K43" s="33"/>
    </row>
    <row r="44" spans="1:20" s="23" customFormat="1" ht="39.75" customHeight="1" x14ac:dyDescent="0.25">
      <c r="A44" s="33" t="s">
        <v>46</v>
      </c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19"/>
      <c r="M44" s="19"/>
      <c r="N44" s="19"/>
      <c r="O44" s="19"/>
      <c r="P44" s="19"/>
      <c r="Q44" s="19"/>
      <c r="R44" s="19"/>
      <c r="S44" s="19"/>
      <c r="T44" s="19"/>
    </row>
    <row r="45" spans="1:20" s="23" customFormat="1" ht="44.25" customHeight="1" x14ac:dyDescent="0.25">
      <c r="A45" s="33" t="s">
        <v>47</v>
      </c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19"/>
      <c r="M45" s="19"/>
      <c r="N45" s="19"/>
      <c r="O45" s="19"/>
      <c r="P45" s="19"/>
      <c r="Q45" s="19"/>
      <c r="R45" s="19"/>
      <c r="S45" s="19"/>
      <c r="T45" s="19"/>
    </row>
    <row r="46" spans="1:20" s="23" customFormat="1" ht="46.5" customHeight="1" x14ac:dyDescent="0.25">
      <c r="A46" s="33" t="s">
        <v>48</v>
      </c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19"/>
      <c r="M46" s="19"/>
      <c r="N46" s="19"/>
      <c r="O46" s="19"/>
      <c r="P46" s="19"/>
      <c r="Q46" s="19"/>
      <c r="R46" s="19"/>
      <c r="S46" s="19"/>
      <c r="T46" s="19"/>
    </row>
    <row r="47" spans="1:20" s="23" customFormat="1" ht="42" customHeight="1" x14ac:dyDescent="0.25">
      <c r="A47" s="33" t="s">
        <v>49</v>
      </c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19"/>
      <c r="M47" s="19"/>
      <c r="N47" s="19"/>
      <c r="O47" s="19"/>
      <c r="P47" s="19"/>
      <c r="Q47" s="19"/>
      <c r="R47" s="19"/>
      <c r="S47" s="19"/>
      <c r="T47" s="19"/>
    </row>
    <row r="48" spans="1:20" s="23" customFormat="1" ht="38.25" customHeight="1" x14ac:dyDescent="0.25">
      <c r="A48" s="33" t="s">
        <v>50</v>
      </c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19"/>
      <c r="M48" s="19"/>
      <c r="N48" s="19"/>
      <c r="O48" s="19"/>
      <c r="P48" s="19"/>
      <c r="Q48" s="19"/>
      <c r="R48" s="19"/>
      <c r="S48" s="19"/>
      <c r="T48" s="19"/>
    </row>
    <row r="49" spans="1:20" s="23" customFormat="1" ht="33.75" customHeight="1" x14ac:dyDescent="0.25">
      <c r="A49" s="33" t="s">
        <v>51</v>
      </c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19"/>
      <c r="M49" s="19"/>
      <c r="N49" s="19"/>
      <c r="O49" s="19"/>
      <c r="P49" s="19"/>
      <c r="Q49" s="19"/>
      <c r="R49" s="19"/>
      <c r="S49" s="19"/>
      <c r="T49" s="19"/>
    </row>
    <row r="50" spans="1:20" s="23" customFormat="1" ht="33.75" customHeight="1" x14ac:dyDescent="0.25">
      <c r="A50" s="33" t="s">
        <v>57</v>
      </c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19"/>
      <c r="M50" s="19"/>
      <c r="N50" s="19"/>
      <c r="O50" s="19"/>
      <c r="P50" s="19"/>
      <c r="Q50" s="19"/>
      <c r="R50" s="19"/>
      <c r="S50" s="19"/>
      <c r="T50" s="19"/>
    </row>
  </sheetData>
  <mergeCells count="14">
    <mergeCell ref="A42:K42"/>
    <mergeCell ref="B6:T6"/>
    <mergeCell ref="A7:T7"/>
    <mergeCell ref="A16:T16"/>
    <mergeCell ref="A40:K40"/>
    <mergeCell ref="B9:B14"/>
    <mergeCell ref="A50:K50"/>
    <mergeCell ref="A43:K43"/>
    <mergeCell ref="A44:K44"/>
    <mergeCell ref="A45:K45"/>
    <mergeCell ref="A46:K46"/>
    <mergeCell ref="A47:K47"/>
    <mergeCell ref="A48:K48"/>
    <mergeCell ref="A49:K49"/>
  </mergeCells>
  <pageMargins left="0.25" right="0.25" top="0.75" bottom="0.75" header="0.3" footer="0.3"/>
  <pageSetup paperSize="9" scale="2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Báo Giá Xe Thùng  1t-20t  (3)</vt:lpstr>
      <vt:lpstr>'Báo Giá Xe Thùng  1t-20t  (3)'!Print_Area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2023-06-02T03:34:09Z</dcterms:created>
  <dcterms:modified xsi:type="dcterms:W3CDTF">2023-10-21T10:28:09Z</dcterms:modified>
</cp:coreProperties>
</file>